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2120" windowHeight="4710" tabRatio="448" activeTab="0"/>
  </bookViews>
  <sheets>
    <sheet name="Order" sheetId="1" r:id="rId1"/>
  </sheets>
  <definedNames>
    <definedName name="_xlnm.Print_Area" localSheetId="0">'Order'!$B$2:$T$29</definedName>
    <definedName name="_xlnm.Print_Titles" localSheetId="0">'Order'!$1:$1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<sst xmlns="http://schemas.openxmlformats.org/spreadsheetml/2006/main" count="213" uniqueCount="112">
  <si>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</si>
  <si>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</si>
  <si>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</si>
  <si>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</si>
  <si>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</si>
  <si>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</si>
  <si>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</si>
  <si>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</si>
  <si>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</si>
  <si>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</si>
  <si>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</si>
  <si>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</si>
  <si>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</si>
  <si>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</si>
  <si>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</si>
  <si>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</si>
  <si>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</si>
  <si>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</si>
  <si>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</si>
  <si>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</si>
  <si>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</si>
  <si>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</si>
  <si>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</si>
  <si>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</si>
  <si>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</si>
  <si>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</si>
  <si>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</si>
  <si>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</si>
  <si>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</si>
  <si>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</si>
  <si>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</si>
  <si>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</si>
  <si>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</si>
  <si>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Order</t>
  </si>
  <si>
    <t>information directly relating to the order.</t>
  </si>
  <si>
    <t>The OrderId element is a unique number assigned to the Order in respect to the parties assigning the number.</t>
  </si>
  <si>
    <t>a date (and potentially time) stamp denoting when the Order was issued.</t>
  </si>
  <si>
    <t>Code</t>
  </si>
  <si>
    <t>Measure</t>
  </si>
  <si>
    <t>Quantity</t>
  </si>
  <si>
    <t>the number of line items in the order.</t>
  </si>
  <si>
    <t>Amount</t>
  </si>
  <si>
    <t>the total tax amount for the Order.</t>
  </si>
  <si>
    <t>the total of line item extension amounts for the entire Order, but not adjusted by any payment settlement discount or taxation.</t>
  </si>
  <si>
    <t>the weight (mass) of the goods themselves without any packing. Sometimes known as the "NetNet Weight"</t>
  </si>
  <si>
    <t>0..n</t>
  </si>
  <si>
    <t>Party</t>
  </si>
  <si>
    <t>Buyer</t>
  </si>
  <si>
    <t>Seller</t>
  </si>
  <si>
    <t>Representation Term Qualifier</t>
  </si>
  <si>
    <t>Destination</t>
  </si>
  <si>
    <t>Country</t>
  </si>
  <si>
    <t>Identification</t>
  </si>
  <si>
    <t>Quote</t>
  </si>
  <si>
    <t>Contract</t>
  </si>
  <si>
    <t>1..n</t>
  </si>
  <si>
    <t>Order Line</t>
  </si>
  <si>
    <t>Assoc Object Class</t>
  </si>
  <si>
    <t>Details</t>
  </si>
  <si>
    <t>Assoc Object Class Qualifier</t>
  </si>
  <si>
    <t>Representation Term</t>
  </si>
  <si>
    <t>Date</t>
  </si>
  <si>
    <t>Work out Rep/Property Term synonyms</t>
  </si>
  <si>
    <t>Earliest</t>
  </si>
  <si>
    <t>Issue</t>
  </si>
  <si>
    <t>Currency</t>
  </si>
  <si>
    <t>Tax</t>
  </si>
  <si>
    <t>ABIE</t>
  </si>
  <si>
    <t>ASBIE</t>
  </si>
  <si>
    <t>ABIE, BIE or ASBIE</t>
  </si>
  <si>
    <t>Duration</t>
  </si>
  <si>
    <t>Validity</t>
  </si>
  <si>
    <t>Count</t>
  </si>
  <si>
    <t>LineItem</t>
  </si>
  <si>
    <t>Total</t>
  </si>
  <si>
    <t>Weight</t>
  </si>
  <si>
    <t>Volume</t>
  </si>
  <si>
    <t>specifies the type of acknowledgment for the order that the buyer requires from the seller.</t>
  </si>
  <si>
    <t>the period for which the order is valid.</t>
  </si>
  <si>
    <t>the date on or after which Order should be cancelled.</t>
  </si>
  <si>
    <t>the starting date on or after which Order should be considered valid</t>
  </si>
  <si>
    <t>the count of the total number of packages contained in the purchase order.</t>
  </si>
  <si>
    <t>associates the order with information about the buyer involved in the transaction.</t>
  </si>
  <si>
    <t>associates the order with information about the seller involved in the transaction.</t>
  </si>
  <si>
    <t>associates the order with one or more pricing components for overall charges allowances etc.</t>
  </si>
  <si>
    <t>associates the order with a prior quote.</t>
  </si>
  <si>
    <t>associates the order with a previously agreed contract.</t>
  </si>
  <si>
    <t>associates the order with one or more order items.</t>
  </si>
  <si>
    <t>Transaction</t>
  </si>
  <si>
    <t>Pricing</t>
  </si>
  <si>
    <t>the currency in which all pricing on the transaction will be specified.</t>
  </si>
  <si>
    <t>the default currency of the Order transaction, which will be used for Invoicing.</t>
  </si>
  <si>
    <t>Gross</t>
  </si>
  <si>
    <t>Net</t>
  </si>
  <si>
    <t>the total gross weight of the order.</t>
  </si>
  <si>
    <t>the total net weight of the order.</t>
  </si>
  <si>
    <t>the total volume of the order.</t>
  </si>
  <si>
    <t>associates the order with information about the freight forwarder involved in the transaction.</t>
  </si>
  <si>
    <t>associates the order with one sales conditions applying to the whole order.</t>
  </si>
  <si>
    <t>associates the order with delivery terms agreed between seller and buyer with regard to the delivery of goods.</t>
  </si>
  <si>
    <t xml:space="preserve">associates the order with the country to which it is destined, for Customs purposes. </t>
  </si>
  <si>
    <t>BBIE</t>
  </si>
  <si>
    <t>Acknowledgement Response</t>
  </si>
  <si>
    <t>Cancelled By</t>
  </si>
  <si>
    <t>Line Extension</t>
  </si>
  <si>
    <t>Total Packages</t>
  </si>
  <si>
    <t>Net Net</t>
  </si>
  <si>
    <t>Freight Forwarder</t>
  </si>
  <si>
    <t>Allowance Charge</t>
  </si>
  <si>
    <t>Sales Conditions</t>
  </si>
  <si>
    <t>Delivery Terms</t>
  </si>
  <si>
    <t>END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</si>
</sst>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2">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8"/>
      <color indexed="9"/>
      <name val="Arial"/>
      <family val="2"/>
    </font>
    <font>
      <b/>
      <sz val="10"/>
      <color indexed="9"/>
      <name val="Arial"/>
      <family val="2"/>
    </font>
    <font>
      <b/>
      <sz val="8"/>
      <name val="Arial"/>
      <family val="2"/>
    </font>
  </fonts>
  <fills count="12">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gray0625">
        <fgColor indexed="22"/>
        <bgColor indexed="42"/>
      </patternFill>
    </fill>
    <fill>
      <patternFill patternType="gray0625">
        <fgColor indexed="22"/>
        <bgColor indexed="9"/>
      </patternFill>
    </fill>
    <fill>
      <patternFill patternType="gray0625">
        <fgColor indexed="55"/>
        <bgColor indexed="45"/>
      </patternFill>
    </fill>
    <fill>
      <patternFill patternType="solid">
        <fgColor indexed="13"/>
        <bgColor indexed="64"/>
      </patternFill>
    </fill>
    <fill>
      <patternFill patternType="solid">
        <fgColor indexed="13"/>
        <bgColor indexed="64"/>
      </patternFill>
    </fill>
    <fill>
      <patternFill patternType="solid">
        <fgColor indexed="48"/>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1" fillId="2" borderId="0" xfId="0" applyFont="1" applyFill="1" applyAlignment="1">
      <alignment horizontal="left" vertical="top" wrapText="1"/>
    </xf>
    <xf numFmtId="49" fontId="1" fillId="2" borderId="0" xfId="0" applyNumberFormat="1" applyFont="1" applyFill="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2" borderId="0" xfId="0" applyNumberFormat="1" applyFill="1" applyAlignment="1">
      <alignment vertical="top" wrapText="1"/>
    </xf>
    <xf numFmtId="0" fontId="1" fillId="2" borderId="0" xfId="0" applyFont="1" applyFill="1" applyAlignment="1">
      <alignment horizontal="center" vertical="top" wrapText="1"/>
    </xf>
    <xf numFmtId="49" fontId="0" fillId="3" borderId="0" xfId="0" applyNumberFormat="1" applyFill="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49" fontId="0" fillId="0" borderId="0" xfId="0" applyNumberFormat="1" applyFill="1" applyAlignment="1">
      <alignment vertical="top" wrapText="1"/>
    </xf>
    <xf numFmtId="0" fontId="1" fillId="0" borderId="0" xfId="0" applyFont="1" applyFill="1" applyAlignment="1">
      <alignment horizontal="center"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5" borderId="0" xfId="0" applyFont="1" applyFill="1" applyAlignment="1">
      <alignment vertical="top"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0" borderId="0" xfId="0" applyFont="1" applyFill="1" applyAlignment="1">
      <alignment horizontal="lef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3" borderId="0" xfId="0" applyFont="1" applyFill="1" applyAlignment="1">
      <alignment vertical="top" wrapText="1"/>
    </xf>
    <xf numFmtId="0" fontId="1" fillId="0" borderId="0" xfId="0" applyFont="1" applyFill="1" applyAlignment="1">
      <alignment vertical="top" wrapText="1"/>
    </xf>
    <xf numFmtId="0" fontId="1" fillId="3" borderId="0" xfId="0" applyFont="1" applyFill="1" applyAlignment="1">
      <alignment horizontal="left" vertical="top" wrapText="1"/>
    </xf>
    <xf numFmtId="0" fontId="6" fillId="6" borderId="0" xfId="0" applyFont="1" applyFill="1" applyAlignment="1">
      <alignment vertical="top" wrapText="1"/>
    </xf>
    <xf numFmtId="0" fontId="1" fillId="7" borderId="0" xfId="0" applyFont="1" applyFill="1" applyAlignment="1">
      <alignment vertical="top" wrapText="1"/>
    </xf>
    <xf numFmtId="0" fontId="1" fillId="8" borderId="0" xfId="0" applyFont="1" applyFill="1" applyAlignment="1">
      <alignment vertical="top" wrapText="1"/>
    </xf>
    <xf numFmtId="0" fontId="1" fillId="5" borderId="0" xfId="0" applyNumberFormat="1" applyFont="1" applyFill="1" applyAlignment="1" applyProtection="1">
      <alignment vertical="top" wrapText="1"/>
      <protection locked="0"/>
    </xf>
    <xf numFmtId="0" fontId="1"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1" fillId="3" borderId="0" xfId="0" applyNumberFormat="1" applyFont="1" applyFill="1" applyAlignment="1" applyProtection="1">
      <alignment horizontal="left" vertical="top" wrapText="1"/>
      <protection locked="0"/>
    </xf>
    <xf numFmtId="0" fontId="7" fillId="0" borderId="0" xfId="0" applyFont="1" applyAlignment="1">
      <alignment horizontal="center" wrapText="1"/>
    </xf>
    <xf numFmtId="0" fontId="7" fillId="9" borderId="1" xfId="0" applyFont="1" applyFill="1" applyBorder="1" applyAlignment="1">
      <alignment horizontal="center" wrapText="1"/>
    </xf>
    <xf numFmtId="49" fontId="7" fillId="9" borderId="1" xfId="0" applyNumberFormat="1" applyFont="1" applyFill="1" applyBorder="1" applyAlignment="1">
      <alignment horizontal="center" wrapText="1"/>
    </xf>
    <xf numFmtId="0" fontId="8" fillId="10" borderId="2" xfId="0" applyFont="1" applyFill="1" applyAlignment="1">
      <alignment wrapText="1"/>
    </xf>
    <xf numFmtId="0" fontId="8" fillId="10" borderId="2" xfId="0" applyFont="1" applyFill="1" applyAlignment="1">
      <alignment horizontal="center" wrapText="1"/>
    </xf>
    <xf numFmtId="49" fontId="7" fillId="9" borderId="1" xfId="0" applyNumberFormat="1" applyFont="1" applyFill="1" applyBorder="1" applyAlignment="1">
      <alignment wrapText="1"/>
    </xf>
    <xf numFmtId="0" fontId="7" fillId="9" borderId="1" xfId="0" applyFont="1" applyFill="1" applyBorder="1" applyAlignment="1">
      <alignment horizontal="center" textRotation="90" wrapText="1"/>
    </xf>
    <xf numFmtId="0" fontId="6" fillId="0" borderId="0" xfId="0" applyNumberFormat="1" applyFont="1" applyAlignment="1" applyProtection="1">
      <alignment vertical="top" wrapText="1"/>
      <protection locked="0"/>
    </xf>
    <xf numFmtId="0" fontId="6" fillId="4" borderId="0" xfId="0" applyNumberFormat="1" applyFont="1" applyFill="1" applyAlignment="1" applyProtection="1">
      <alignment vertical="top" wrapText="1"/>
      <protection locked="0"/>
    </xf>
    <xf numFmtId="0" fontId="1" fillId="11" borderId="0" xfId="0" applyFont="1" applyFill="1" applyAlignment="1">
      <alignment vertical="top" wrapText="1"/>
    </xf>
    <xf numFmtId="0" fontId="0" fillId="11" borderId="0" xfId="0" applyFill="1" applyAlignment="1">
      <alignment vertical="top" wrapText="1"/>
    </xf>
    <xf numFmtId="0" fontId="9" fillId="11" borderId="0" xfId="0" applyFont="1" applyFill="1" applyAlignment="1">
      <alignment vertical="top" wrapText="1"/>
    </xf>
    <xf numFmtId="0" fontId="10" fillId="11" borderId="0" xfId="0" applyFont="1" applyFill="1" applyAlignment="1">
      <alignment horizontal="left" vertical="top" wrapText="1"/>
    </xf>
    <xf numFmtId="0" fontId="10" fillId="11" borderId="0" xfId="0" applyFont="1" applyFill="1" applyAlignment="1">
      <alignment vertical="top" wrapText="1"/>
    </xf>
    <xf numFmtId="49" fontId="0" fillId="11" borderId="0" xfId="0" applyNumberFormat="1" applyFill="1" applyAlignment="1">
      <alignment vertical="top" wrapText="1"/>
    </xf>
    <xf numFmtId="0" fontId="1" fillId="11" borderId="0" xfId="0" applyFont="1" applyFill="1" applyAlignment="1">
      <alignment horizontal="left" vertical="top" wrapText="1"/>
    </xf>
    <xf numFmtId="49" fontId="1" fillId="11" borderId="0" xfId="0" applyNumberFormat="1" applyFont="1" applyFill="1" applyAlignment="1">
      <alignment vertical="top" wrapText="1"/>
    </xf>
    <xf numFmtId="0" fontId="1" fillId="11"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0"/>
  <sheetViews>
    <sheetView tabSelected="1" zoomScale="85" zoomScaleNormal="85" workbookViewId="0" topLeftCell="B1">
      <pane ySplit="1035" topLeftCell="BM18" activePane="bottomLeft" state="split"/>
      <selection pane="topLeft" activeCell="F1" sqref="A1:IV1"/>
      <selection pane="bottomLeft" activeCell="B30" sqref="A30:IV30"/>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10" customWidth="1"/>
    <col min="17" max="17" width="6.421875" style="4" customWidth="1"/>
    <col min="18" max="18" width="33.28125" style="9" customWidth="1"/>
    <col min="19" max="19" width="22.421875" style="9" bestFit="1" customWidth="1"/>
    <col min="20" max="20" width="25.00390625" style="8" customWidth="1"/>
    <col min="21" max="21" width="13.421875" style="6"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49" customFormat="1" ht="48">
      <c r="B1" s="50" t="s">
        <v>29</v>
      </c>
      <c r="C1" s="50" t="s">
        <v>2</v>
      </c>
      <c r="D1" s="50" t="s">
        <v>9</v>
      </c>
      <c r="E1" s="50" t="s">
        <v>11</v>
      </c>
      <c r="F1" s="50" t="s">
        <v>32</v>
      </c>
      <c r="G1" s="51" t="s">
        <v>25</v>
      </c>
      <c r="H1" s="51" t="s">
        <v>8</v>
      </c>
      <c r="I1" s="50" t="s">
        <v>30</v>
      </c>
      <c r="J1" s="52" t="s">
        <v>49</v>
      </c>
      <c r="K1" s="52" t="s">
        <v>60</v>
      </c>
      <c r="L1" s="52" t="s">
        <v>62</v>
      </c>
      <c r="M1" s="53" t="s">
        <v>59</v>
      </c>
      <c r="N1" s="52" t="s">
        <v>57</v>
      </c>
      <c r="O1" s="50" t="s">
        <v>13</v>
      </c>
      <c r="P1" s="50" t="s">
        <v>10</v>
      </c>
      <c r="Q1" s="50" t="s">
        <v>69</v>
      </c>
      <c r="R1" s="54" t="s">
        <v>1</v>
      </c>
      <c r="S1" s="51" t="s">
        <v>31</v>
      </c>
      <c r="T1" s="51" t="s">
        <v>12</v>
      </c>
      <c r="U1" s="51" t="s">
        <v>21</v>
      </c>
      <c r="V1" s="50" t="s">
        <v>14</v>
      </c>
      <c r="W1" s="50" t="s">
        <v>15</v>
      </c>
      <c r="X1" s="50" t="s">
        <v>7</v>
      </c>
      <c r="Y1" s="50" t="s">
        <v>16</v>
      </c>
      <c r="Z1" s="50" t="s">
        <v>17</v>
      </c>
      <c r="AA1" s="50" t="s">
        <v>18</v>
      </c>
      <c r="AB1" s="50" t="s">
        <v>19</v>
      </c>
      <c r="AC1" s="50" t="s">
        <v>20</v>
      </c>
      <c r="AD1" s="50" t="s">
        <v>3</v>
      </c>
      <c r="AE1" s="55" t="s">
        <v>22</v>
      </c>
      <c r="AF1" s="55" t="s">
        <v>23</v>
      </c>
      <c r="AG1" s="55" t="s">
        <v>24</v>
      </c>
      <c r="AH1" s="55" t="s">
        <v>26</v>
      </c>
      <c r="AI1" s="55" t="s">
        <v>27</v>
      </c>
      <c r="AJ1" s="55" t="s">
        <v>28</v>
      </c>
      <c r="AK1" s="55" t="s">
        <v>0</v>
      </c>
    </row>
    <row r="2" spans="1:37" s="14" customFormat="1" ht="22.5">
      <c r="A2" s="11"/>
      <c r="B2" s="11"/>
      <c r="C2" s="11"/>
      <c r="D2" s="29" t="str">
        <f>CONCATENATE(IF(F2="","",CONCATENATE(F2,"")),"",G2)</f>
        <v>Order</v>
      </c>
      <c r="E2" s="29" t="str">
        <f>CONCATENATE(IF(F2="","",CONCATENATE(F2,"_ ")),"",G2,". Details")</f>
        <v>Order. Details</v>
      </c>
      <c r="F2" s="11"/>
      <c r="G2" s="38" t="s">
        <v>33</v>
      </c>
      <c r="H2" s="38"/>
      <c r="I2" s="38" t="s">
        <v>58</v>
      </c>
      <c r="J2" s="38"/>
      <c r="K2" s="38" t="s">
        <v>58</v>
      </c>
      <c r="L2" s="38"/>
      <c r="M2" s="44"/>
      <c r="N2" s="44"/>
      <c r="O2" s="38"/>
      <c r="P2" s="38"/>
      <c r="Q2" s="33" t="s">
        <v>67</v>
      </c>
      <c r="R2" s="45" t="s">
        <v>34</v>
      </c>
      <c r="S2" s="21"/>
      <c r="T2" s="12"/>
      <c r="U2" s="13"/>
      <c r="V2" s="11"/>
      <c r="AD2" s="11"/>
      <c r="AE2" s="11"/>
      <c r="AF2" s="11"/>
      <c r="AG2" s="11"/>
      <c r="AH2" s="11"/>
      <c r="AI2" s="11"/>
      <c r="AJ2" s="11"/>
      <c r="AK2" s="22"/>
    </row>
    <row r="3" spans="1:37" s="24" customFormat="1" ht="33.75">
      <c r="A3" s="2"/>
      <c r="B3" s="2"/>
      <c r="C3" s="2"/>
      <c r="D3" s="25" t="str">
        <f>CONCATENATE(H3,IF(AND(J3="",I3=L3),IF(L3="Identification","ID",L3),CONCATENATE(IF(L3="Identification","ID",I3),J3,(IF(K3="Identifier","ID",IF(AND(J3="",K3="Text"),"",K3))))))</f>
        <v>ID</v>
      </c>
      <c r="E3" s="25" t="str">
        <f>CONCATENATE(IF(F3="","",CONCATENATE(F3,"_ ")),G3,". ",IF(H3="","",CONCATENATE(H3,"_ ")),"",I3,IF(AND(J3="",I3=L3),"",CONCATENATE(". ",IF(J3="","",CONCATENATE(J3,"_ ")),K3)))</f>
        <v>Order. Identification</v>
      </c>
      <c r="F3" s="2"/>
      <c r="G3" s="40" t="s">
        <v>33</v>
      </c>
      <c r="H3" s="40"/>
      <c r="I3" s="40" t="s">
        <v>52</v>
      </c>
      <c r="J3" s="40"/>
      <c r="K3" s="40" t="s">
        <v>4</v>
      </c>
      <c r="L3" s="40" t="str">
        <f>IF(AND(OR(I3="Identification",I3="ID"),K3="Identifier"),I3,IF(AND(OR(I3="Time",I3="Date"),K3="Date Time"),I3,K3))</f>
        <v>Identification</v>
      </c>
      <c r="M3" s="43"/>
      <c r="N3" s="43"/>
      <c r="O3" s="40"/>
      <c r="P3" s="46" t="s">
        <v>5</v>
      </c>
      <c r="Q3" s="36" t="s">
        <v>101</v>
      </c>
      <c r="R3" s="47" t="s">
        <v>35</v>
      </c>
      <c r="S3" s="26"/>
      <c r="T3" s="7"/>
      <c r="U3" s="5"/>
      <c r="V3" s="2"/>
      <c r="AD3" s="2"/>
      <c r="AE3" s="2"/>
      <c r="AF3" s="2"/>
      <c r="AG3" s="2"/>
      <c r="AH3" s="2"/>
      <c r="AI3" s="2"/>
      <c r="AJ3" s="2"/>
      <c r="AK3" s="27"/>
    </row>
    <row r="4" spans="1:37" s="24" customFormat="1" ht="22.5">
      <c r="A4" s="2"/>
      <c r="B4" s="2"/>
      <c r="C4" s="2"/>
      <c r="D4" s="25" t="str">
        <f aca="true" t="shared" si="0" ref="D4:D18">CONCATENATE(H4,IF(AND(J4="",I4=L4),IF(L4="Identification","ID",L4),CONCATENATE(IF(L4="Identification","ID",I4),J4,(IF(K4="Identifier","ID",IF(AND(J4="",K4="Text"),"",K4))))))</f>
        <v>IssueDate</v>
      </c>
      <c r="E4" s="25" t="str">
        <f aca="true" t="shared" si="1" ref="E4:E18">CONCATENATE(IF(F4="","",CONCATENATE(F4,"_ ")),G4,". ",IF(H4="","",CONCATENATE(H4,"_ ")),"",I4,IF(AND(J4="",I4=L4),"",CONCATENATE(". ",IF(J4="","",CONCATENATE(J4,"_ ")),K4)))</f>
        <v>Order. Issue_ Date</v>
      </c>
      <c r="F4" s="2"/>
      <c r="G4" s="40" t="s">
        <v>33</v>
      </c>
      <c r="H4" s="40" t="s">
        <v>64</v>
      </c>
      <c r="I4" s="40" t="s">
        <v>61</v>
      </c>
      <c r="J4" s="40"/>
      <c r="K4" s="40" t="s">
        <v>61</v>
      </c>
      <c r="L4" s="40" t="str">
        <f aca="true" t="shared" si="2" ref="L4:L19">IF(AND(OR(I4="Identification",I4="ID"),K4="Identifier"),I4,IF(AND(OR(I4="Time",I4="Date"),K4="Date Time"),I4,K4))</f>
        <v>Date</v>
      </c>
      <c r="M4" s="43"/>
      <c r="N4" s="43"/>
      <c r="O4" s="40"/>
      <c r="P4" s="46" t="s">
        <v>5</v>
      </c>
      <c r="Q4" s="36" t="s">
        <v>101</v>
      </c>
      <c r="R4" s="47" t="s">
        <v>36</v>
      </c>
      <c r="S4" s="26"/>
      <c r="T4" s="7"/>
      <c r="U4" s="5"/>
      <c r="V4" s="2"/>
      <c r="AD4" s="2"/>
      <c r="AE4" s="2"/>
      <c r="AF4" s="2"/>
      <c r="AG4" s="2"/>
      <c r="AH4" s="2"/>
      <c r="AI4" s="2"/>
      <c r="AJ4" s="2"/>
      <c r="AK4" s="27"/>
    </row>
    <row r="5" spans="1:37" s="24" customFormat="1" ht="33.75">
      <c r="A5" s="2"/>
      <c r="B5" s="2"/>
      <c r="C5" s="2"/>
      <c r="D5" s="25" t="str">
        <f t="shared" si="0"/>
        <v>Acknowledgement ResponseCode</v>
      </c>
      <c r="E5" s="25" t="str">
        <f t="shared" si="1"/>
        <v>Order. Acknowledgement Response. Code</v>
      </c>
      <c r="F5" s="2"/>
      <c r="G5" s="40" t="s">
        <v>33</v>
      </c>
      <c r="H5" s="40"/>
      <c r="I5" s="40" t="s">
        <v>102</v>
      </c>
      <c r="J5" s="40"/>
      <c r="K5" s="40" t="s">
        <v>37</v>
      </c>
      <c r="L5" s="40" t="str">
        <f t="shared" si="2"/>
        <v>Code</v>
      </c>
      <c r="M5" s="43"/>
      <c r="N5" s="43"/>
      <c r="O5" s="40"/>
      <c r="P5" s="46" t="s">
        <v>6</v>
      </c>
      <c r="Q5" s="36" t="s">
        <v>101</v>
      </c>
      <c r="R5" s="56" t="s">
        <v>77</v>
      </c>
      <c r="S5" s="26"/>
      <c r="T5" s="7"/>
      <c r="U5" s="5"/>
      <c r="V5" s="2"/>
      <c r="AD5" s="2"/>
      <c r="AE5" s="2"/>
      <c r="AF5" s="2"/>
      <c r="AG5" s="2"/>
      <c r="AH5" s="2"/>
      <c r="AI5" s="2"/>
      <c r="AJ5" s="2"/>
      <c r="AK5" s="27"/>
    </row>
    <row r="6" spans="1:37" s="24" customFormat="1" ht="33.75">
      <c r="A6" s="2"/>
      <c r="B6" s="2"/>
      <c r="C6" s="2"/>
      <c r="D6" s="25" t="str">
        <f t="shared" si="0"/>
        <v>TransactionCurrencyCode</v>
      </c>
      <c r="E6" s="25" t="str">
        <f t="shared" si="1"/>
        <v>Order. Transaction_ Currency. Code</v>
      </c>
      <c r="F6" s="2"/>
      <c r="G6" s="40" t="s">
        <v>33</v>
      </c>
      <c r="H6" s="40" t="s">
        <v>88</v>
      </c>
      <c r="I6" s="31" t="s">
        <v>65</v>
      </c>
      <c r="J6" s="31"/>
      <c r="K6" s="40" t="s">
        <v>37</v>
      </c>
      <c r="L6" s="40" t="str">
        <f t="shared" si="2"/>
        <v>Code</v>
      </c>
      <c r="M6" s="43"/>
      <c r="N6" s="43"/>
      <c r="O6" s="40"/>
      <c r="P6" s="46" t="s">
        <v>6</v>
      </c>
      <c r="Q6" s="36" t="s">
        <v>101</v>
      </c>
      <c r="R6" s="28" t="s">
        <v>91</v>
      </c>
      <c r="S6" s="26"/>
      <c r="T6" s="7"/>
      <c r="U6" s="5"/>
      <c r="V6" s="2"/>
      <c r="AD6" s="2"/>
      <c r="AE6" s="2"/>
      <c r="AF6" s="2"/>
      <c r="AG6" s="2"/>
      <c r="AH6" s="2"/>
      <c r="AI6" s="2"/>
      <c r="AJ6" s="2"/>
      <c r="AK6" s="27"/>
    </row>
    <row r="7" spans="1:37" s="24" customFormat="1" ht="22.5">
      <c r="A7" s="2"/>
      <c r="B7" s="2"/>
      <c r="C7" s="2"/>
      <c r="D7" s="25" t="str">
        <f>CONCATENATE(H7,IF(AND(J7="",I7=L7),IF(L7="Identification","ID",L7),CONCATENATE(IF(L7="Identification","ID",I7),J7,(IF(K7="Identifier","ID",IF(AND(J7="",K7="Text"),"",K7))))))</f>
        <v>PricingCurrencyCode</v>
      </c>
      <c r="E7" s="25" t="str">
        <f>CONCATENATE(IF(F7="","",CONCATENATE(F7,"_ ")),G7,". ",IF(H7="","",CONCATENATE(H7,"_ ")),"",I7,IF(AND(J7="",I7=L7),"",CONCATENATE(". ",IF(J7="","",CONCATENATE(J7,"_ ")),K7)))</f>
        <v>Order. Pricing_ Currency. Code</v>
      </c>
      <c r="F7" s="2"/>
      <c r="G7" s="40" t="s">
        <v>33</v>
      </c>
      <c r="H7" s="40" t="s">
        <v>89</v>
      </c>
      <c r="I7" s="31" t="s">
        <v>65</v>
      </c>
      <c r="J7" s="31"/>
      <c r="K7" s="40" t="s">
        <v>37</v>
      </c>
      <c r="L7" s="40" t="str">
        <f t="shared" si="2"/>
        <v>Code</v>
      </c>
      <c r="M7" s="43"/>
      <c r="N7" s="43"/>
      <c r="O7" s="40"/>
      <c r="P7" s="46" t="s">
        <v>6</v>
      </c>
      <c r="Q7" s="36" t="s">
        <v>101</v>
      </c>
      <c r="R7" s="28" t="s">
        <v>90</v>
      </c>
      <c r="S7" s="26"/>
      <c r="T7" s="7"/>
      <c r="U7" s="5"/>
      <c r="V7" s="2"/>
      <c r="AD7" s="2"/>
      <c r="AE7" s="2"/>
      <c r="AF7" s="2"/>
      <c r="AG7" s="2"/>
      <c r="AH7" s="2"/>
      <c r="AI7" s="2"/>
      <c r="AJ7" s="2"/>
      <c r="AK7" s="27"/>
    </row>
    <row r="8" spans="1:37" s="24" customFormat="1" ht="22.5">
      <c r="A8" s="2"/>
      <c r="B8" s="2"/>
      <c r="C8" s="2"/>
      <c r="D8" s="25" t="str">
        <f t="shared" si="0"/>
        <v>EarliestDate</v>
      </c>
      <c r="E8" s="25" t="str">
        <f t="shared" si="1"/>
        <v>Order. Earliest_ Date</v>
      </c>
      <c r="F8" s="2"/>
      <c r="G8" s="40" t="s">
        <v>33</v>
      </c>
      <c r="H8" s="40" t="s">
        <v>63</v>
      </c>
      <c r="I8" s="40" t="s">
        <v>61</v>
      </c>
      <c r="J8" s="40"/>
      <c r="K8" s="40" t="s">
        <v>61</v>
      </c>
      <c r="L8" s="40" t="str">
        <f t="shared" si="2"/>
        <v>Date</v>
      </c>
      <c r="M8" s="43"/>
      <c r="N8" s="43"/>
      <c r="O8" s="40"/>
      <c r="P8" s="40" t="s">
        <v>6</v>
      </c>
      <c r="Q8" s="36" t="s">
        <v>101</v>
      </c>
      <c r="R8" s="47" t="s">
        <v>80</v>
      </c>
      <c r="S8" s="26"/>
      <c r="T8" s="7"/>
      <c r="U8" s="5"/>
      <c r="V8" s="2"/>
      <c r="AD8" s="2"/>
      <c r="AE8" s="2"/>
      <c r="AF8" s="2"/>
      <c r="AG8" s="2"/>
      <c r="AH8" s="2"/>
      <c r="AI8" s="2"/>
      <c r="AJ8" s="2"/>
      <c r="AK8" s="27"/>
    </row>
    <row r="9" spans="1:37" s="24" customFormat="1" ht="22.5">
      <c r="A9" s="2"/>
      <c r="B9" s="2"/>
      <c r="C9" s="2"/>
      <c r="D9" s="25" t="str">
        <f t="shared" si="0"/>
        <v>Cancelled ByDate</v>
      </c>
      <c r="E9" s="25" t="str">
        <f t="shared" si="1"/>
        <v>Order. Cancelled By_ Date</v>
      </c>
      <c r="F9" s="2"/>
      <c r="G9" s="40" t="s">
        <v>33</v>
      </c>
      <c r="H9" s="40" t="s">
        <v>103</v>
      </c>
      <c r="I9" s="40" t="s">
        <v>61</v>
      </c>
      <c r="J9" s="40"/>
      <c r="K9" s="40" t="s">
        <v>61</v>
      </c>
      <c r="L9" s="40" t="str">
        <f t="shared" si="2"/>
        <v>Date</v>
      </c>
      <c r="M9" s="43"/>
      <c r="N9" s="43"/>
      <c r="O9" s="40"/>
      <c r="P9" s="40" t="s">
        <v>6</v>
      </c>
      <c r="Q9" s="36" t="s">
        <v>101</v>
      </c>
      <c r="R9" s="47" t="s">
        <v>79</v>
      </c>
      <c r="S9" s="26"/>
      <c r="T9" s="7"/>
      <c r="U9" s="5"/>
      <c r="V9" s="2"/>
      <c r="AD9" s="2"/>
      <c r="AE9" s="2"/>
      <c r="AF9" s="2"/>
      <c r="AG9" s="2"/>
      <c r="AH9" s="2"/>
      <c r="AI9" s="2"/>
      <c r="AJ9" s="2"/>
      <c r="AK9" s="27"/>
    </row>
    <row r="10" spans="1:37" s="24" customFormat="1" ht="22.5">
      <c r="A10" s="2"/>
      <c r="B10" s="2"/>
      <c r="C10" s="2"/>
      <c r="D10" s="25" t="str">
        <f t="shared" si="0"/>
        <v>ValidityDurationMeasure</v>
      </c>
      <c r="E10" s="25" t="str">
        <f t="shared" si="1"/>
        <v>Order. Validity_ Duration. Measure</v>
      </c>
      <c r="F10" s="2"/>
      <c r="G10" s="40" t="s">
        <v>33</v>
      </c>
      <c r="H10" s="40" t="s">
        <v>71</v>
      </c>
      <c r="I10" s="40" t="s">
        <v>70</v>
      </c>
      <c r="J10" s="40"/>
      <c r="K10" s="40" t="s">
        <v>38</v>
      </c>
      <c r="L10" s="40" t="str">
        <f t="shared" si="2"/>
        <v>Measure</v>
      </c>
      <c r="M10" s="43"/>
      <c r="N10" s="43"/>
      <c r="O10" s="40"/>
      <c r="P10" s="40" t="s">
        <v>6</v>
      </c>
      <c r="Q10" s="36" t="s">
        <v>101</v>
      </c>
      <c r="R10" s="56" t="s">
        <v>78</v>
      </c>
      <c r="S10" s="26"/>
      <c r="T10" s="7"/>
      <c r="U10" s="5"/>
      <c r="V10" s="2"/>
      <c r="AD10" s="2"/>
      <c r="AE10" s="2"/>
      <c r="AF10" s="2"/>
      <c r="AG10" s="2"/>
      <c r="AH10" s="2"/>
      <c r="AI10" s="2"/>
      <c r="AJ10" s="2"/>
      <c r="AK10" s="27"/>
    </row>
    <row r="11" spans="1:37" s="24" customFormat="1" ht="22.5">
      <c r="A11" s="2"/>
      <c r="B11" s="2"/>
      <c r="C11" s="2"/>
      <c r="D11" s="25" t="str">
        <f t="shared" si="0"/>
        <v>LineItemCountQuantity</v>
      </c>
      <c r="E11" s="25" t="str">
        <f t="shared" si="1"/>
        <v>Order. LineItem_ Count. Quantity</v>
      </c>
      <c r="F11" s="2"/>
      <c r="G11" s="40" t="s">
        <v>33</v>
      </c>
      <c r="H11" s="40" t="s">
        <v>73</v>
      </c>
      <c r="I11" s="40" t="s">
        <v>72</v>
      </c>
      <c r="J11" s="40"/>
      <c r="K11" s="40" t="s">
        <v>39</v>
      </c>
      <c r="L11" s="40" t="str">
        <f t="shared" si="2"/>
        <v>Quantity</v>
      </c>
      <c r="M11" s="43"/>
      <c r="N11" s="43"/>
      <c r="O11" s="40"/>
      <c r="P11" s="46" t="s">
        <v>6</v>
      </c>
      <c r="Q11" s="36" t="s">
        <v>101</v>
      </c>
      <c r="R11" s="47" t="s">
        <v>40</v>
      </c>
      <c r="S11" s="26"/>
      <c r="T11" s="7"/>
      <c r="U11" s="5"/>
      <c r="V11" s="2"/>
      <c r="AD11" s="2"/>
      <c r="AE11" s="2"/>
      <c r="AF11" s="2"/>
      <c r="AG11" s="2"/>
      <c r="AH11" s="2"/>
      <c r="AI11" s="2"/>
      <c r="AJ11" s="2"/>
      <c r="AK11" s="27"/>
    </row>
    <row r="12" spans="1:37" s="24" customFormat="1" ht="12.75">
      <c r="A12" s="2"/>
      <c r="B12" s="2"/>
      <c r="C12" s="2"/>
      <c r="D12" s="25" t="str">
        <f t="shared" si="0"/>
        <v>TaxTotalAmount</v>
      </c>
      <c r="E12" s="25" t="str">
        <f t="shared" si="1"/>
        <v>Order. Tax_ Total. Amount</v>
      </c>
      <c r="F12" s="2"/>
      <c r="G12" s="40" t="s">
        <v>33</v>
      </c>
      <c r="H12" s="40" t="s">
        <v>66</v>
      </c>
      <c r="I12" s="40" t="s">
        <v>74</v>
      </c>
      <c r="J12" s="40"/>
      <c r="K12" s="40" t="s">
        <v>41</v>
      </c>
      <c r="L12" s="40" t="str">
        <f t="shared" si="2"/>
        <v>Amount</v>
      </c>
      <c r="M12" s="43"/>
      <c r="N12" s="43"/>
      <c r="O12" s="40"/>
      <c r="P12" s="46" t="s">
        <v>6</v>
      </c>
      <c r="Q12" s="36" t="s">
        <v>101</v>
      </c>
      <c r="R12" s="47" t="s">
        <v>42</v>
      </c>
      <c r="S12" s="26"/>
      <c r="T12" s="7"/>
      <c r="U12" s="5"/>
      <c r="V12" s="2"/>
      <c r="AD12" s="2"/>
      <c r="AE12" s="2"/>
      <c r="AF12" s="2"/>
      <c r="AG12" s="2"/>
      <c r="AH12" s="2"/>
      <c r="AI12" s="2"/>
      <c r="AJ12" s="2"/>
      <c r="AK12" s="27"/>
    </row>
    <row r="13" spans="1:37" s="24" customFormat="1" ht="45">
      <c r="A13" s="2"/>
      <c r="B13" s="2"/>
      <c r="C13" s="2"/>
      <c r="D13" s="25" t="str">
        <f t="shared" si="0"/>
        <v>Line ExtensionTotalAmount</v>
      </c>
      <c r="E13" s="25" t="str">
        <f t="shared" si="1"/>
        <v>Order. Line Extension_ Total. Amount</v>
      </c>
      <c r="F13" s="2"/>
      <c r="G13" s="40" t="s">
        <v>33</v>
      </c>
      <c r="H13" s="40" t="s">
        <v>104</v>
      </c>
      <c r="I13" s="31" t="s">
        <v>74</v>
      </c>
      <c r="J13" s="31"/>
      <c r="K13" s="40" t="s">
        <v>41</v>
      </c>
      <c r="L13" s="40" t="str">
        <f t="shared" si="2"/>
        <v>Amount</v>
      </c>
      <c r="M13" s="43"/>
      <c r="N13" s="43"/>
      <c r="O13" s="40"/>
      <c r="P13" s="46" t="s">
        <v>6</v>
      </c>
      <c r="Q13" s="36" t="s">
        <v>101</v>
      </c>
      <c r="R13" s="28" t="s">
        <v>43</v>
      </c>
      <c r="S13" s="26"/>
      <c r="T13" s="7"/>
      <c r="U13" s="5"/>
      <c r="V13" s="2"/>
      <c r="AD13" s="2"/>
      <c r="AE13" s="2"/>
      <c r="AF13" s="2"/>
      <c r="AG13" s="2"/>
      <c r="AH13" s="2"/>
      <c r="AI13" s="2"/>
      <c r="AJ13" s="2"/>
      <c r="AK13" s="27"/>
    </row>
    <row r="14" spans="1:37" s="24" customFormat="1" ht="33.75">
      <c r="A14" s="2"/>
      <c r="B14" s="2"/>
      <c r="C14" s="2"/>
      <c r="D14" s="25" t="str">
        <f t="shared" si="0"/>
        <v>Total PackagesCountQuantity</v>
      </c>
      <c r="E14" s="25" t="str">
        <f t="shared" si="1"/>
        <v>Order. Total Packages_ Count. Quantity</v>
      </c>
      <c r="F14" s="2"/>
      <c r="G14" s="40" t="s">
        <v>33</v>
      </c>
      <c r="H14" s="40" t="s">
        <v>105</v>
      </c>
      <c r="I14" s="40" t="s">
        <v>72</v>
      </c>
      <c r="J14" s="40"/>
      <c r="K14" s="40" t="s">
        <v>39</v>
      </c>
      <c r="L14" s="40" t="str">
        <f t="shared" si="2"/>
        <v>Quantity</v>
      </c>
      <c r="M14" s="43"/>
      <c r="N14" s="43"/>
      <c r="O14" s="40"/>
      <c r="P14" s="46" t="s">
        <v>6</v>
      </c>
      <c r="Q14" s="36" t="s">
        <v>101</v>
      </c>
      <c r="R14" s="56" t="s">
        <v>81</v>
      </c>
      <c r="S14" s="26"/>
      <c r="T14" s="7"/>
      <c r="U14" s="5"/>
      <c r="V14" s="2"/>
      <c r="AD14" s="2"/>
      <c r="AE14" s="2"/>
      <c r="AF14" s="2"/>
      <c r="AG14" s="2"/>
      <c r="AH14" s="2"/>
      <c r="AI14" s="2"/>
      <c r="AJ14" s="2"/>
      <c r="AK14" s="27"/>
    </row>
    <row r="15" spans="1:37" s="24" customFormat="1" ht="22.5">
      <c r="A15" s="2"/>
      <c r="B15" s="2"/>
      <c r="C15" s="2"/>
      <c r="D15" s="25" t="str">
        <f t="shared" si="0"/>
        <v>GrossWeightMeasure</v>
      </c>
      <c r="E15" s="25" t="str">
        <f t="shared" si="1"/>
        <v>Order. Gross_ Weight. Measure</v>
      </c>
      <c r="F15" s="2"/>
      <c r="G15" s="40" t="s">
        <v>33</v>
      </c>
      <c r="H15" s="40" t="s">
        <v>92</v>
      </c>
      <c r="I15" s="40" t="s">
        <v>75</v>
      </c>
      <c r="J15" s="40"/>
      <c r="K15" s="40" t="s">
        <v>38</v>
      </c>
      <c r="L15" s="40" t="str">
        <f t="shared" si="2"/>
        <v>Measure</v>
      </c>
      <c r="M15" s="43"/>
      <c r="N15" s="43"/>
      <c r="O15" s="40"/>
      <c r="P15" s="46" t="s">
        <v>6</v>
      </c>
      <c r="Q15" s="36" t="s">
        <v>101</v>
      </c>
      <c r="R15" s="47" t="s">
        <v>94</v>
      </c>
      <c r="S15" s="26"/>
      <c r="T15" s="7"/>
      <c r="U15" s="5"/>
      <c r="V15" s="2"/>
      <c r="AD15" s="2"/>
      <c r="AE15" s="2"/>
      <c r="AF15" s="2"/>
      <c r="AG15" s="2"/>
      <c r="AH15" s="2"/>
      <c r="AI15" s="2"/>
      <c r="AJ15" s="2"/>
      <c r="AK15" s="27"/>
    </row>
    <row r="16" spans="1:37" s="24" customFormat="1" ht="22.5">
      <c r="A16" s="2"/>
      <c r="B16" s="2"/>
      <c r="C16" s="2"/>
      <c r="D16" s="25" t="str">
        <f t="shared" si="0"/>
        <v>NetWeightMeasure</v>
      </c>
      <c r="E16" s="25" t="str">
        <f t="shared" si="1"/>
        <v>Order. Net_ Weight. Measure</v>
      </c>
      <c r="F16" s="2"/>
      <c r="G16" s="40" t="s">
        <v>33</v>
      </c>
      <c r="H16" s="40" t="s">
        <v>93</v>
      </c>
      <c r="I16" s="40" t="s">
        <v>75</v>
      </c>
      <c r="J16" s="40"/>
      <c r="K16" s="40" t="s">
        <v>38</v>
      </c>
      <c r="L16" s="40" t="str">
        <f t="shared" si="2"/>
        <v>Measure</v>
      </c>
      <c r="M16" s="43"/>
      <c r="N16" s="43"/>
      <c r="O16" s="40"/>
      <c r="P16" s="46" t="s">
        <v>6</v>
      </c>
      <c r="Q16" s="36" t="s">
        <v>101</v>
      </c>
      <c r="R16" s="47" t="s">
        <v>95</v>
      </c>
      <c r="S16" s="26"/>
      <c r="T16" s="7"/>
      <c r="U16" s="5"/>
      <c r="V16" s="2"/>
      <c r="AD16" s="2"/>
      <c r="AE16" s="2"/>
      <c r="AF16" s="2"/>
      <c r="AG16" s="2"/>
      <c r="AH16" s="2"/>
      <c r="AI16" s="2"/>
      <c r="AJ16" s="2"/>
      <c r="AK16" s="27"/>
    </row>
    <row r="17" spans="1:37" s="24" customFormat="1" ht="33.75">
      <c r="A17" s="2"/>
      <c r="B17" s="2"/>
      <c r="C17" s="2"/>
      <c r="D17" s="25" t="str">
        <f t="shared" si="0"/>
        <v>Net NetWeightMeasure</v>
      </c>
      <c r="E17" s="25" t="str">
        <f t="shared" si="1"/>
        <v>Order. Net Net_ Weight. Measure</v>
      </c>
      <c r="F17" s="2"/>
      <c r="G17" s="40" t="s">
        <v>33</v>
      </c>
      <c r="H17" s="40" t="s">
        <v>106</v>
      </c>
      <c r="I17" s="40" t="s">
        <v>75</v>
      </c>
      <c r="J17" s="40"/>
      <c r="K17" s="40" t="s">
        <v>38</v>
      </c>
      <c r="L17" s="40" t="str">
        <f t="shared" si="2"/>
        <v>Measure</v>
      </c>
      <c r="M17" s="43"/>
      <c r="N17" s="43"/>
      <c r="O17" s="40"/>
      <c r="P17" s="46" t="s">
        <v>6</v>
      </c>
      <c r="Q17" s="36" t="s">
        <v>101</v>
      </c>
      <c r="R17" s="47" t="s">
        <v>44</v>
      </c>
      <c r="S17" s="26"/>
      <c r="T17" s="7"/>
      <c r="U17" s="5"/>
      <c r="V17" s="2"/>
      <c r="AD17" s="2"/>
      <c r="AE17" s="2"/>
      <c r="AF17" s="2"/>
      <c r="AG17" s="2"/>
      <c r="AH17" s="2"/>
      <c r="AI17" s="2"/>
      <c r="AJ17" s="2"/>
      <c r="AK17" s="27"/>
    </row>
    <row r="18" spans="1:37" s="24" customFormat="1" ht="22.5">
      <c r="A18" s="2"/>
      <c r="B18" s="2"/>
      <c r="C18" s="2"/>
      <c r="D18" s="25" t="str">
        <f t="shared" si="0"/>
        <v>GrossVolumeMeasure</v>
      </c>
      <c r="E18" s="25" t="str">
        <f t="shared" si="1"/>
        <v>Order. Gross_ Volume. Measure</v>
      </c>
      <c r="F18" s="2"/>
      <c r="G18" s="40" t="s">
        <v>33</v>
      </c>
      <c r="H18" s="40" t="s">
        <v>92</v>
      </c>
      <c r="I18" s="40" t="s">
        <v>76</v>
      </c>
      <c r="J18" s="40"/>
      <c r="K18" s="40" t="s">
        <v>38</v>
      </c>
      <c r="L18" s="40" t="str">
        <f t="shared" si="2"/>
        <v>Measure</v>
      </c>
      <c r="M18" s="43"/>
      <c r="N18" s="43"/>
      <c r="O18" s="40"/>
      <c r="P18" s="46" t="s">
        <v>6</v>
      </c>
      <c r="Q18" s="36" t="s">
        <v>101</v>
      </c>
      <c r="R18" s="47" t="s">
        <v>96</v>
      </c>
      <c r="S18" s="26"/>
      <c r="T18" s="7"/>
      <c r="U18" s="5"/>
      <c r="V18" s="2"/>
      <c r="AD18" s="2"/>
      <c r="AE18" s="2"/>
      <c r="AF18" s="2"/>
      <c r="AG18" s="2"/>
      <c r="AH18" s="2"/>
      <c r="AI18" s="2"/>
      <c r="AJ18" s="2"/>
      <c r="AK18" s="27"/>
    </row>
    <row r="19" spans="1:37" s="24" customFormat="1" ht="22.5">
      <c r="A19" s="2"/>
      <c r="B19" s="2"/>
      <c r="C19" s="2"/>
      <c r="D19" s="25" t="str">
        <f>CONCATENATE(H19,IF(AND(J19="",I19=L19),IF(L19="Identification","ID",L19),CONCATENATE(IF(L19="Identification","ID",I19),J19,(IF(K19="Identifier","ID",IF(AND(J19="",K19="Text"),"",K19))))))</f>
        <v>NetVolumeMeasure</v>
      </c>
      <c r="E19" s="25" t="str">
        <f>CONCATENATE(IF(F19="","",CONCATENATE(F19,"_ ")),G19,". ",IF(H19="","",CONCATENATE(H19,"_ ")),"",I19,IF(AND(J19="",I19=L19),"",CONCATENATE(". ",IF(J19="","",CONCATENATE(J19,"_ ")),K19)))</f>
        <v>Order. Net_ Volume. Measure</v>
      </c>
      <c r="F19" s="2"/>
      <c r="G19" s="40" t="s">
        <v>33</v>
      </c>
      <c r="H19" s="40" t="s">
        <v>93</v>
      </c>
      <c r="I19" s="40" t="s">
        <v>76</v>
      </c>
      <c r="J19" s="40"/>
      <c r="K19" s="40" t="s">
        <v>38</v>
      </c>
      <c r="L19" s="40" t="str">
        <f t="shared" si="2"/>
        <v>Measure</v>
      </c>
      <c r="M19" s="43"/>
      <c r="N19" s="43"/>
      <c r="O19" s="40"/>
      <c r="P19" s="46" t="s">
        <v>6</v>
      </c>
      <c r="Q19" s="36" t="s">
        <v>101</v>
      </c>
      <c r="R19" s="47" t="s">
        <v>96</v>
      </c>
      <c r="S19" s="26"/>
      <c r="T19" s="7"/>
      <c r="U19" s="5"/>
      <c r="V19" s="2"/>
      <c r="AD19" s="2"/>
      <c r="AE19" s="2"/>
      <c r="AF19" s="2"/>
      <c r="AG19" s="2"/>
      <c r="AH19" s="2"/>
      <c r="AI19" s="2"/>
      <c r="AJ19" s="2"/>
      <c r="AK19" s="27"/>
    </row>
    <row r="20" spans="1:37" s="15" customFormat="1" ht="33.75">
      <c r="A20" s="16"/>
      <c r="B20" s="16"/>
      <c r="C20" s="16"/>
      <c r="D20" s="17" t="str">
        <f aca="true" t="shared" si="3" ref="D20:D29">CONCATENATE(IF(M20="","",CONCATENATE(M20,"")),"",N20)</f>
        <v>BuyerParty</v>
      </c>
      <c r="E20" s="17" t="str">
        <f aca="true" t="shared" si="4" ref="E20:E29">CONCATENATE(IF(F20="","",CONCATENATE(F20,"_ ")),G20,". ",IF(M20="","",CONCATENATE(M20,"_ ")),"",N20)</f>
        <v>Order. Buyer_ Party</v>
      </c>
      <c r="F20" s="16"/>
      <c r="G20" s="37" t="s">
        <v>33</v>
      </c>
      <c r="H20" s="42" t="str">
        <f>IF(M20="","",M20)</f>
        <v>Buyer</v>
      </c>
      <c r="I20" s="42" t="str">
        <f>N20</f>
        <v>Party</v>
      </c>
      <c r="J20" s="42"/>
      <c r="K20" s="42" t="str">
        <f>N20</f>
        <v>Party</v>
      </c>
      <c r="L20" s="42"/>
      <c r="M20" s="30" t="s">
        <v>47</v>
      </c>
      <c r="N20" s="30" t="s">
        <v>46</v>
      </c>
      <c r="O20" s="37"/>
      <c r="P20" s="32" t="s">
        <v>5</v>
      </c>
      <c r="Q20" s="32" t="s">
        <v>68</v>
      </c>
      <c r="R20" s="57" t="s">
        <v>82</v>
      </c>
      <c r="S20" s="23"/>
      <c r="T20" s="18"/>
      <c r="U20" s="19"/>
      <c r="V20" s="16"/>
      <c r="AD20" s="16"/>
      <c r="AE20" s="16"/>
      <c r="AF20" s="16"/>
      <c r="AG20" s="16"/>
      <c r="AH20" s="16"/>
      <c r="AI20" s="16"/>
      <c r="AJ20" s="16"/>
      <c r="AK20" s="20"/>
    </row>
    <row r="21" spans="1:37" s="15" customFormat="1" ht="33.75">
      <c r="A21" s="16"/>
      <c r="B21" s="16"/>
      <c r="C21" s="16"/>
      <c r="D21" s="17" t="str">
        <f t="shared" si="3"/>
        <v>SellerParty</v>
      </c>
      <c r="E21" s="17" t="str">
        <f t="shared" si="4"/>
        <v>Order. Seller_ Party</v>
      </c>
      <c r="F21" s="16"/>
      <c r="G21" s="37" t="s">
        <v>33</v>
      </c>
      <c r="H21" s="42" t="str">
        <f aca="true" t="shared" si="5" ref="H21:H29">IF(M21="","",M21)</f>
        <v>Seller</v>
      </c>
      <c r="I21" s="42" t="str">
        <f aca="true" t="shared" si="6" ref="I21:I29">N21</f>
        <v>Party</v>
      </c>
      <c r="J21" s="42"/>
      <c r="K21" s="42" t="str">
        <f aca="true" t="shared" si="7" ref="K21:K29">N21</f>
        <v>Party</v>
      </c>
      <c r="L21" s="42"/>
      <c r="M21" s="30" t="s">
        <v>48</v>
      </c>
      <c r="N21" s="30" t="s">
        <v>46</v>
      </c>
      <c r="O21" s="37"/>
      <c r="P21" s="32" t="s">
        <v>5</v>
      </c>
      <c r="Q21" s="32" t="s">
        <v>68</v>
      </c>
      <c r="R21" s="57" t="s">
        <v>83</v>
      </c>
      <c r="S21" s="23"/>
      <c r="T21" s="18"/>
      <c r="U21" s="19"/>
      <c r="V21" s="16"/>
      <c r="AD21" s="16"/>
      <c r="AE21" s="16"/>
      <c r="AF21" s="16"/>
      <c r="AG21" s="16"/>
      <c r="AH21" s="16"/>
      <c r="AI21" s="16"/>
      <c r="AJ21" s="16"/>
      <c r="AK21" s="20"/>
    </row>
    <row r="22" spans="1:37" s="15" customFormat="1" ht="33.75">
      <c r="A22" s="16"/>
      <c r="B22" s="16"/>
      <c r="C22" s="16"/>
      <c r="D22" s="17" t="str">
        <f t="shared" si="3"/>
        <v>Freight ForwarderParty</v>
      </c>
      <c r="E22" s="17" t="str">
        <f t="shared" si="4"/>
        <v>Order. Freight Forwarder_ Party</v>
      </c>
      <c r="F22" s="16"/>
      <c r="G22" s="30" t="s">
        <v>33</v>
      </c>
      <c r="H22" s="42" t="str">
        <f t="shared" si="5"/>
        <v>Freight Forwarder</v>
      </c>
      <c r="I22" s="42" t="str">
        <f t="shared" si="6"/>
        <v>Party</v>
      </c>
      <c r="J22" s="42"/>
      <c r="K22" s="42" t="str">
        <f t="shared" si="7"/>
        <v>Party</v>
      </c>
      <c r="L22" s="42"/>
      <c r="M22" s="30" t="s">
        <v>107</v>
      </c>
      <c r="N22" s="30" t="s">
        <v>46</v>
      </c>
      <c r="O22" s="37"/>
      <c r="P22" s="32" t="s">
        <v>6</v>
      </c>
      <c r="Q22" s="32" t="s">
        <v>68</v>
      </c>
      <c r="R22" s="57" t="s">
        <v>97</v>
      </c>
      <c r="S22" s="23"/>
      <c r="T22" s="18"/>
      <c r="U22" s="19"/>
      <c r="V22" s="16"/>
      <c r="AD22" s="16"/>
      <c r="AE22" s="16"/>
      <c r="AF22" s="16"/>
      <c r="AG22" s="16"/>
      <c r="AH22" s="16"/>
      <c r="AI22" s="16"/>
      <c r="AJ22" s="16"/>
      <c r="AK22" s="20"/>
    </row>
    <row r="23" spans="1:37" s="15" customFormat="1" ht="33.75">
      <c r="A23" s="16"/>
      <c r="B23" s="16"/>
      <c r="C23" s="16"/>
      <c r="D23" s="17" t="str">
        <f t="shared" si="3"/>
        <v>Allowance Charge</v>
      </c>
      <c r="E23" s="17" t="str">
        <f t="shared" si="4"/>
        <v>Order. Allowance Charge</v>
      </c>
      <c r="F23" s="16"/>
      <c r="G23" s="34" t="s">
        <v>33</v>
      </c>
      <c r="H23" s="42">
        <f t="shared" si="5"/>
      </c>
      <c r="I23" s="42" t="str">
        <f t="shared" si="6"/>
        <v>Allowance Charge</v>
      </c>
      <c r="J23" s="42"/>
      <c r="K23" s="42" t="str">
        <f t="shared" si="7"/>
        <v>Allowance Charge</v>
      </c>
      <c r="L23" s="42"/>
      <c r="M23" s="34"/>
      <c r="N23" s="34" t="s">
        <v>108</v>
      </c>
      <c r="O23" s="39"/>
      <c r="P23" s="35" t="s">
        <v>45</v>
      </c>
      <c r="Q23" s="32" t="s">
        <v>68</v>
      </c>
      <c r="R23" s="57" t="s">
        <v>84</v>
      </c>
      <c r="S23" s="23"/>
      <c r="T23" s="18"/>
      <c r="U23" s="19"/>
      <c r="V23" s="16"/>
      <c r="AD23" s="16"/>
      <c r="AE23" s="16"/>
      <c r="AF23" s="16"/>
      <c r="AG23" s="16"/>
      <c r="AH23" s="16"/>
      <c r="AI23" s="16"/>
      <c r="AJ23" s="16"/>
      <c r="AK23" s="20"/>
    </row>
    <row r="24" spans="1:37" s="15" customFormat="1" ht="22.5">
      <c r="A24" s="16"/>
      <c r="B24" s="16"/>
      <c r="C24" s="16"/>
      <c r="D24" s="17" t="str">
        <f t="shared" si="3"/>
        <v>Sales Conditions</v>
      </c>
      <c r="E24" s="17" t="str">
        <f t="shared" si="4"/>
        <v>Order. Sales Conditions</v>
      </c>
      <c r="F24" s="16"/>
      <c r="G24" s="34" t="s">
        <v>33</v>
      </c>
      <c r="H24" s="42">
        <f t="shared" si="5"/>
      </c>
      <c r="I24" s="42" t="str">
        <f t="shared" si="6"/>
        <v>Sales Conditions</v>
      </c>
      <c r="J24" s="42"/>
      <c r="K24" s="42" t="str">
        <f t="shared" si="7"/>
        <v>Sales Conditions</v>
      </c>
      <c r="L24" s="42"/>
      <c r="M24" s="34"/>
      <c r="N24" s="34" t="s">
        <v>109</v>
      </c>
      <c r="O24" s="39"/>
      <c r="P24" s="35" t="s">
        <v>6</v>
      </c>
      <c r="Q24" s="41" t="s">
        <v>68</v>
      </c>
      <c r="R24" s="57" t="s">
        <v>98</v>
      </c>
      <c r="S24" s="23"/>
      <c r="T24" s="18"/>
      <c r="U24" s="19"/>
      <c r="V24" s="16"/>
      <c r="AD24" s="16"/>
      <c r="AE24" s="16"/>
      <c r="AF24" s="16"/>
      <c r="AG24" s="16"/>
      <c r="AH24" s="16"/>
      <c r="AI24" s="16"/>
      <c r="AJ24" s="16"/>
      <c r="AK24" s="20"/>
    </row>
    <row r="25" spans="1:37" s="15" customFormat="1" ht="33.75">
      <c r="A25" s="16"/>
      <c r="B25" s="16"/>
      <c r="C25" s="16"/>
      <c r="D25" s="17" t="str">
        <f t="shared" si="3"/>
        <v>Delivery Terms</v>
      </c>
      <c r="E25" s="17" t="str">
        <f t="shared" si="4"/>
        <v>Order. Delivery Terms</v>
      </c>
      <c r="F25" s="16"/>
      <c r="G25" s="34" t="s">
        <v>33</v>
      </c>
      <c r="H25" s="42">
        <f t="shared" si="5"/>
      </c>
      <c r="I25" s="42" t="str">
        <f t="shared" si="6"/>
        <v>Delivery Terms</v>
      </c>
      <c r="J25" s="42"/>
      <c r="K25" s="42" t="str">
        <f t="shared" si="7"/>
        <v>Delivery Terms</v>
      </c>
      <c r="L25" s="42"/>
      <c r="M25" s="34"/>
      <c r="N25" s="34" t="s">
        <v>110</v>
      </c>
      <c r="O25" s="39"/>
      <c r="P25" s="35" t="s">
        <v>6</v>
      </c>
      <c r="Q25" s="41" t="s">
        <v>68</v>
      </c>
      <c r="R25" s="57" t="s">
        <v>99</v>
      </c>
      <c r="S25" s="23"/>
      <c r="T25" s="18"/>
      <c r="U25" s="19"/>
      <c r="V25" s="16"/>
      <c r="AD25" s="16"/>
      <c r="AE25" s="16"/>
      <c r="AF25" s="16"/>
      <c r="AG25" s="16"/>
      <c r="AH25" s="16"/>
      <c r="AI25" s="16"/>
      <c r="AJ25" s="16"/>
      <c r="AK25" s="20"/>
    </row>
    <row r="26" spans="1:37" s="15" customFormat="1" ht="33.75">
      <c r="A26" s="16"/>
      <c r="B26" s="16"/>
      <c r="C26" s="16"/>
      <c r="D26" s="17" t="str">
        <f t="shared" si="3"/>
        <v>DestinationCountry</v>
      </c>
      <c r="E26" s="17" t="str">
        <f t="shared" si="4"/>
        <v>Order. Destination_ Country</v>
      </c>
      <c r="F26" s="16"/>
      <c r="G26" s="34" t="s">
        <v>33</v>
      </c>
      <c r="H26" s="42" t="str">
        <f t="shared" si="5"/>
        <v>Destination</v>
      </c>
      <c r="I26" s="42" t="str">
        <f t="shared" si="6"/>
        <v>Country</v>
      </c>
      <c r="J26" s="42"/>
      <c r="K26" s="42" t="str">
        <f t="shared" si="7"/>
        <v>Country</v>
      </c>
      <c r="L26" s="42"/>
      <c r="M26" s="34" t="s">
        <v>50</v>
      </c>
      <c r="N26" s="34" t="s">
        <v>51</v>
      </c>
      <c r="O26" s="39"/>
      <c r="P26" s="35" t="s">
        <v>6</v>
      </c>
      <c r="Q26" s="41" t="s">
        <v>68</v>
      </c>
      <c r="R26" s="57" t="s">
        <v>100</v>
      </c>
      <c r="S26" s="23"/>
      <c r="T26" s="18"/>
      <c r="U26" s="19"/>
      <c r="V26" s="16"/>
      <c r="AD26" s="16"/>
      <c r="AE26" s="16"/>
      <c r="AF26" s="16"/>
      <c r="AG26" s="16"/>
      <c r="AH26" s="16"/>
      <c r="AI26" s="16"/>
      <c r="AJ26" s="16"/>
      <c r="AK26" s="20"/>
    </row>
    <row r="27" spans="1:37" s="15" customFormat="1" ht="22.5">
      <c r="A27" s="16"/>
      <c r="B27" s="16"/>
      <c r="C27" s="16"/>
      <c r="D27" s="17" t="str">
        <f t="shared" si="3"/>
        <v>Order Line</v>
      </c>
      <c r="E27" s="17" t="str">
        <f t="shared" si="4"/>
        <v>Order. Order Line</v>
      </c>
      <c r="F27" s="16"/>
      <c r="G27" s="34" t="s">
        <v>33</v>
      </c>
      <c r="H27" s="42">
        <f t="shared" si="5"/>
      </c>
      <c r="I27" s="42" t="str">
        <f t="shared" si="6"/>
        <v>Order Line</v>
      </c>
      <c r="J27" s="42"/>
      <c r="K27" s="42" t="str">
        <f t="shared" si="7"/>
        <v>Order Line</v>
      </c>
      <c r="L27" s="42"/>
      <c r="M27" s="34"/>
      <c r="N27" s="39" t="s">
        <v>56</v>
      </c>
      <c r="O27" s="16"/>
      <c r="P27" s="35" t="s">
        <v>55</v>
      </c>
      <c r="Q27" s="32" t="s">
        <v>68</v>
      </c>
      <c r="R27" s="57" t="s">
        <v>87</v>
      </c>
      <c r="S27" s="23"/>
      <c r="T27" s="18"/>
      <c r="U27" s="19"/>
      <c r="V27" s="16"/>
      <c r="AD27" s="16"/>
      <c r="AE27" s="16"/>
      <c r="AF27" s="16"/>
      <c r="AG27" s="16"/>
      <c r="AH27" s="16"/>
      <c r="AI27" s="16"/>
      <c r="AJ27" s="16"/>
      <c r="AK27" s="20"/>
    </row>
    <row r="28" spans="1:37" s="15" customFormat="1" ht="22.5">
      <c r="A28" s="16"/>
      <c r="B28" s="16"/>
      <c r="C28" s="16"/>
      <c r="D28" s="17" t="str">
        <f t="shared" si="3"/>
        <v>Contract</v>
      </c>
      <c r="E28" s="17" t="str">
        <f t="shared" si="4"/>
        <v>Order. Contract</v>
      </c>
      <c r="F28" s="16"/>
      <c r="G28" s="34" t="s">
        <v>33</v>
      </c>
      <c r="H28" s="42">
        <f t="shared" si="5"/>
      </c>
      <c r="I28" s="42" t="str">
        <f t="shared" si="6"/>
        <v>Contract</v>
      </c>
      <c r="J28" s="42"/>
      <c r="K28" s="42" t="str">
        <f t="shared" si="7"/>
        <v>Contract</v>
      </c>
      <c r="L28" s="42"/>
      <c r="N28" s="34" t="s">
        <v>54</v>
      </c>
      <c r="O28" s="16"/>
      <c r="P28" s="35" t="s">
        <v>6</v>
      </c>
      <c r="Q28" s="32" t="s">
        <v>68</v>
      </c>
      <c r="R28" s="48" t="s">
        <v>86</v>
      </c>
      <c r="S28" s="23"/>
      <c r="T28" s="18"/>
      <c r="U28" s="19"/>
      <c r="V28" s="16"/>
      <c r="AD28" s="16"/>
      <c r="AE28" s="16"/>
      <c r="AF28" s="16"/>
      <c r="AG28" s="16"/>
      <c r="AH28" s="16"/>
      <c r="AI28" s="16"/>
      <c r="AJ28" s="16"/>
      <c r="AK28" s="20"/>
    </row>
    <row r="29" spans="1:37" s="15" customFormat="1" ht="12.75">
      <c r="A29" s="16"/>
      <c r="B29" s="16"/>
      <c r="C29" s="16"/>
      <c r="D29" s="17" t="str">
        <f t="shared" si="3"/>
        <v>Quote</v>
      </c>
      <c r="E29" s="17" t="str">
        <f t="shared" si="4"/>
        <v>Order. Quote</v>
      </c>
      <c r="F29" s="16"/>
      <c r="G29" s="34" t="s">
        <v>33</v>
      </c>
      <c r="H29" s="42">
        <f t="shared" si="5"/>
      </c>
      <c r="I29" s="42" t="str">
        <f t="shared" si="6"/>
        <v>Quote</v>
      </c>
      <c r="J29" s="42"/>
      <c r="K29" s="42" t="str">
        <f t="shared" si="7"/>
        <v>Quote</v>
      </c>
      <c r="L29" s="42"/>
      <c r="N29" s="34" t="s">
        <v>53</v>
      </c>
      <c r="O29" s="16"/>
      <c r="P29" s="35" t="s">
        <v>6</v>
      </c>
      <c r="Q29" s="32" t="s">
        <v>68</v>
      </c>
      <c r="R29" s="48" t="s">
        <v>85</v>
      </c>
      <c r="S29" s="23"/>
      <c r="T29" s="18"/>
      <c r="U29" s="19"/>
      <c r="V29" s="16"/>
      <c r="AD29" s="16"/>
      <c r="AE29" s="16"/>
      <c r="AF29" s="16"/>
      <c r="AG29" s="16"/>
      <c r="AH29" s="16"/>
      <c r="AI29" s="16"/>
      <c r="AJ29" s="16"/>
      <c r="AK29" s="20"/>
    </row>
    <row r="30" spans="1:37" s="59" customFormat="1" ht="12.75">
      <c r="A30" s="58"/>
      <c r="H30" s="58"/>
      <c r="K30" s="58"/>
      <c r="L30" s="58"/>
      <c r="M30" s="58"/>
      <c r="N30" s="58"/>
      <c r="O30" s="60"/>
      <c r="P30" s="61"/>
      <c r="Q30" s="62" t="s">
        <v>111</v>
      </c>
      <c r="R30" s="63"/>
      <c r="S30" s="63"/>
      <c r="T30" s="64"/>
      <c r="U30" s="65"/>
      <c r="V30" s="58"/>
      <c r="AD30" s="58"/>
      <c r="AE30" s="58"/>
      <c r="AF30" s="58"/>
      <c r="AG30" s="58"/>
      <c r="AH30" s="58"/>
      <c r="AI30" s="58"/>
      <c r="AJ30" s="58"/>
      <c r="AK30" s="66"/>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Order Draft 06&amp;Rmja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Order</dc:subject>
  <dc:creator>UBL Library Content Subcommittee</dc:creator>
  <cp:keywords/>
  <dc:description>v 0p70</dc:description>
  <cp:lastModifiedBy>Tim McGrath</cp:lastModifiedBy>
  <cp:lastPrinted>2002-03-12T18:30:23Z</cp:lastPrinted>
  <dcterms:created xsi:type="dcterms:W3CDTF">2001-08-29T17:59:20Z</dcterms:created>
  <dcterms:modified xsi:type="dcterms:W3CDTF">2002-12-30T02:13:24Z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